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>
    <mc:Choice Requires="x15">
      <x15ac:absPath xmlns:x15ac="http://schemas.microsoft.com/office/spreadsheetml/2010/11/ac" url="X:\DCSF\1_Supraveghere\2_Echipa off_site\Rapoarte\Rapoarte financiare si specializate CA\2025\trim. III 2025\plasare web\"/>
    </mc:Choice>
  </mc:AlternateContent>
  <xr:revisionPtr revIDLastSave="0" documentId="13_ncr:1_{15ED5C79-E13C-4C5D-8901-520503BEC0FD}" xr6:coauthVersionLast="47" xr6:coauthVersionMax="47" xr10:uidLastSave="{00000000-0000-0000-0000-000000000000}"/>
  <bookViews>
    <workbookView xWindow="-120" yWindow="-120" windowWidth="38640" windowHeight="21120" tabRatio="582" xr2:uid="{00000000-000D-0000-FFFF-FFFF00000000}"/>
  </bookViews>
  <sheets>
    <sheet name="generalizare" sheetId="3" r:id="rId1"/>
  </sheets>
  <definedNames>
    <definedName name="_xlnm._FilterDatabase" localSheetId="0" hidden="1">generalizare!$A$7:$AK$17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3" l="1"/>
  <c r="T7" i="3"/>
  <c r="U7" i="3" s="1"/>
  <c r="V7" i="3" s="1"/>
  <c r="W7" i="3" s="1"/>
  <c r="X7" i="3" s="1"/>
  <c r="Y7" i="3" s="1"/>
  <c r="Z7" i="3" s="1"/>
  <c r="AA7" i="3" s="1"/>
  <c r="AB7" i="3" s="1"/>
  <c r="Z17" i="3" l="1"/>
  <c r="AA17" i="3"/>
  <c r="AB17" i="3"/>
  <c r="Q7" i="3"/>
  <c r="L17" i="3"/>
  <c r="Q17" i="3" l="1"/>
  <c r="J17" i="3" l="1"/>
  <c r="R17" i="3" l="1"/>
  <c r="I17" i="3"/>
  <c r="W17" i="3"/>
  <c r="T17" i="3"/>
  <c r="C17" i="3" l="1"/>
  <c r="E17" i="3" l="1"/>
  <c r="F17" i="3" l="1"/>
  <c r="D17" i="3"/>
  <c r="A9" i="3"/>
  <c r="A10" i="3" s="1"/>
  <c r="A11" i="3" s="1"/>
  <c r="A12" i="3" s="1"/>
  <c r="A13" i="3" s="1"/>
  <c r="A14" i="3" s="1"/>
  <c r="A15" i="3" s="1"/>
  <c r="A16" i="3" s="1"/>
  <c r="B7" i="3"/>
  <c r="C7" i="3" s="1"/>
  <c r="D7" i="3" s="1"/>
  <c r="E7" i="3" l="1"/>
  <c r="F7" i="3" s="1"/>
  <c r="G7" i="3" s="1"/>
  <c r="H7" i="3" s="1"/>
  <c r="I7" i="3" s="1"/>
  <c r="J7" i="3" s="1"/>
  <c r="K7" i="3" s="1"/>
  <c r="L7" i="3" s="1"/>
  <c r="M7" i="3" s="1"/>
  <c r="N7" i="3" s="1"/>
  <c r="H17" i="3"/>
  <c r="Y17" i="3"/>
  <c r="S17" i="3" l="1"/>
  <c r="V17" i="3"/>
  <c r="O7" i="3" l="1"/>
  <c r="P7" i="3" s="1"/>
  <c r="R7" i="3" s="1"/>
  <c r="X17" i="3"/>
  <c r="U17" i="3" l="1"/>
  <c r="G17" i="3" l="1"/>
  <c r="K17" i="3"/>
</calcChain>
</file>

<file path=xl/sharedStrings.xml><?xml version="1.0" encoding="utf-8"?>
<sst xmlns="http://schemas.openxmlformats.org/spreadsheetml/2006/main" count="56" uniqueCount="31">
  <si>
    <t>№ d/r</t>
  </si>
  <si>
    <t>Active nete</t>
  </si>
  <si>
    <t>TOTAL</t>
  </si>
  <si>
    <t xml:space="preserve"> lei</t>
  </si>
  <si>
    <t>GRAWE CARAT ASIGURARI SA</t>
  </si>
  <si>
    <t>asigurări generale</t>
  </si>
  <si>
    <t>asigurări viaţă</t>
  </si>
  <si>
    <t>X</t>
  </si>
  <si>
    <t>Rezerve tehnice</t>
  </si>
  <si>
    <t>MOLDASIG SA</t>
  </si>
  <si>
    <t>MOLDCARGO SA</t>
  </si>
  <si>
    <t>TRANSELIT SA</t>
  </si>
  <si>
    <t>ASTERRA GRUP SA</t>
  </si>
  <si>
    <t>DONARIS VIENNA INSURANCE GROUP SA</t>
  </si>
  <si>
    <t>ACORD GRUP SA</t>
  </si>
  <si>
    <t>inclusiv despăgubiri achitate pe riscurile primite în reasigurare</t>
  </si>
  <si>
    <t>GENERAL ASIGURARI SA</t>
  </si>
  <si>
    <t>INTACT ASIGURARI GENERALE SA</t>
  </si>
  <si>
    <t>inclusiv primele de asigurare  pe riscurile primite în reasigurare</t>
  </si>
  <si>
    <t>Marja de solvabilitate minimă</t>
  </si>
  <si>
    <t>Societatea de asigurare</t>
  </si>
  <si>
    <t xml:space="preserve">Fonduri proprii </t>
  </si>
  <si>
    <t>Rata solvabilităţii, %</t>
  </si>
  <si>
    <t xml:space="preserve">Coeficientul de lichiditate </t>
  </si>
  <si>
    <t>Despăgubirile achitate</t>
  </si>
  <si>
    <t>Prime brute subscrise</t>
  </si>
  <si>
    <t xml:space="preserve">Primele cedate în reasigurare </t>
  </si>
  <si>
    <t xml:space="preserve">Profitul net (pierderea netă) a periodei raportate </t>
  </si>
  <si>
    <t>Total active</t>
  </si>
  <si>
    <t>Cerința de capital minim (MCR)</t>
  </si>
  <si>
    <t>Indicatorii de bază ai societăților de asigurare din Republica Moldova la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</si>
</sst>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_);_(&quot;$&quot;* \(#,##0\);_(&quot;$&quot;* &quot;-&quot;_);_(@_)"/>
    <numFmt numFmtId="165" formatCode="#,##0_ ;[Red]\-#,##0\ "/>
    <numFmt numFmtId="166" formatCode="0.0%"/>
    <numFmt numFmtId="167" formatCode="0.0"/>
  </numFmts>
  <fonts count="13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  <charset val="238"/>
    </font>
    <font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9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9" fillId="0" borderId="0"/>
    <xf numFmtId="9" fontId="10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3" applyFont="1"/>
    <xf numFmtId="3" fontId="5" fillId="0" borderId="0" xfId="3" applyNumberFormat="1" applyFont="1"/>
    <xf numFmtId="1" fontId="5" fillId="0" borderId="0" xfId="3" applyNumberFormat="1" applyFont="1"/>
    <xf numFmtId="0" fontId="5" fillId="0" borderId="0" xfId="3" applyFont="1"/>
    <xf numFmtId="0" fontId="4" fillId="0" borderId="0" xfId="3" applyFont="1" applyAlignment="1">
      <alignment horizontal="center"/>
    </xf>
    <xf numFmtId="1" fontId="4" fillId="0" borderId="0" xfId="3" applyNumberFormat="1" applyFont="1" applyAlignment="1">
      <alignment horizontal="center" vertical="center" wrapText="1"/>
    </xf>
    <xf numFmtId="1" fontId="4" fillId="0" borderId="0" xfId="3" applyNumberFormat="1" applyFont="1" applyAlignment="1">
      <alignment horizontal="center"/>
    </xf>
    <xf numFmtId="3" fontId="4" fillId="0" borderId="0" xfId="3" applyNumberFormat="1" applyFont="1"/>
    <xf numFmtId="0" fontId="4" fillId="0" borderId="1" xfId="3" applyFont="1" applyBorder="1" applyAlignment="1">
      <alignment horizontal="center"/>
    </xf>
    <xf numFmtId="0" fontId="6" fillId="0" borderId="1" xfId="4" applyFont="1" applyBorder="1"/>
    <xf numFmtId="3" fontId="6" fillId="0" borderId="1" xfId="2" applyNumberFormat="1" applyFont="1" applyBorder="1"/>
    <xf numFmtId="3" fontId="6" fillId="0" borderId="1" xfId="3" applyNumberFormat="1" applyFont="1" applyBorder="1" applyAlignment="1">
      <alignment horizontal="center"/>
    </xf>
    <xf numFmtId="3" fontId="6" fillId="0" borderId="1" xfId="3" applyNumberFormat="1" applyFont="1" applyBorder="1" applyAlignment="1">
      <alignment horizontal="center" vertical="center"/>
    </xf>
    <xf numFmtId="4" fontId="6" fillId="0" borderId="1" xfId="3" applyNumberFormat="1" applyFont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0" fontId="6" fillId="2" borderId="1" xfId="4" applyFont="1" applyFill="1" applyBorder="1"/>
    <xf numFmtId="166" fontId="4" fillId="0" borderId="0" xfId="5" applyNumberFormat="1" applyFont="1"/>
    <xf numFmtId="0" fontId="8" fillId="0" borderId="0" xfId="3" applyFont="1" applyAlignment="1">
      <alignment horizontal="center"/>
    </xf>
    <xf numFmtId="0" fontId="7" fillId="0" borderId="0" xfId="3" applyFont="1" applyAlignment="1">
      <alignment horizontal="center" vertical="center" wrapText="1"/>
    </xf>
    <xf numFmtId="165" fontId="6" fillId="0" borderId="0" xfId="3" applyNumberFormat="1" applyFont="1" applyAlignment="1">
      <alignment horizontal="center" vertical="center"/>
    </xf>
    <xf numFmtId="165" fontId="7" fillId="0" borderId="0" xfId="3" applyNumberFormat="1" applyFont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2" fontId="6" fillId="0" borderId="1" xfId="3" applyNumberFormat="1" applyFont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/>
    </xf>
    <xf numFmtId="3" fontId="6" fillId="2" borderId="1" xfId="3" applyNumberFormat="1" applyFont="1" applyFill="1" applyBorder="1" applyAlignment="1">
      <alignment horizontal="center" vertical="center"/>
    </xf>
    <xf numFmtId="3" fontId="12" fillId="2" borderId="1" xfId="3" applyNumberFormat="1" applyFont="1" applyFill="1" applyBorder="1" applyAlignment="1">
      <alignment horizontal="center" vertical="center"/>
    </xf>
    <xf numFmtId="2" fontId="6" fillId="2" borderId="1" xfId="3" applyNumberFormat="1" applyFont="1" applyFill="1" applyBorder="1" applyAlignment="1">
      <alignment horizontal="center" vertical="center"/>
    </xf>
    <xf numFmtId="165" fontId="6" fillId="2" borderId="0" xfId="3" applyNumberFormat="1" applyFont="1" applyFill="1" applyAlignment="1">
      <alignment horizontal="center" vertical="center"/>
    </xf>
    <xf numFmtId="166" fontId="4" fillId="2" borderId="0" xfId="5" applyNumberFormat="1" applyFont="1" applyFill="1"/>
    <xf numFmtId="3" fontId="4" fillId="2" borderId="0" xfId="3" applyNumberFormat="1" applyFont="1" applyFill="1"/>
    <xf numFmtId="0" fontId="4" fillId="2" borderId="0" xfId="3" applyFont="1" applyFill="1"/>
    <xf numFmtId="0" fontId="4" fillId="0" borderId="1" xfId="4" applyFont="1" applyBorder="1" applyAlignment="1">
      <alignment horizontal="center"/>
    </xf>
    <xf numFmtId="0" fontId="4" fillId="2" borderId="1" xfId="4" applyFont="1" applyFill="1" applyBorder="1" applyAlignment="1">
      <alignment horizontal="center"/>
    </xf>
    <xf numFmtId="3" fontId="7" fillId="0" borderId="1" xfId="3" applyNumberFormat="1" applyFont="1" applyBorder="1" applyAlignment="1">
      <alignment horizontal="center" vertical="center"/>
    </xf>
    <xf numFmtId="3" fontId="6" fillId="0" borderId="1" xfId="3" quotePrefix="1" applyNumberFormat="1" applyFont="1" applyBorder="1" applyAlignment="1">
      <alignment horizontal="center" vertical="center"/>
    </xf>
    <xf numFmtId="3" fontId="6" fillId="2" borderId="1" xfId="3" quotePrefix="1" applyNumberFormat="1" applyFont="1" applyFill="1" applyBorder="1" applyAlignment="1">
      <alignment horizontal="center" vertical="center"/>
    </xf>
    <xf numFmtId="167" fontId="6" fillId="2" borderId="1" xfId="3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4" fillId="0" borderId="0" xfId="5" applyNumberFormat="1" applyFont="1" applyFill="1"/>
    <xf numFmtId="4" fontId="6" fillId="2" borderId="1" xfId="3" applyNumberFormat="1" applyFont="1" applyFill="1" applyBorder="1" applyAlignment="1">
      <alignment horizontal="center" vertical="center"/>
    </xf>
    <xf numFmtId="0" fontId="7" fillId="0" borderId="1" xfId="3" applyFont="1" applyBorder="1" applyAlignment="1">
      <alignment vertical="center" wrapText="1"/>
    </xf>
    <xf numFmtId="0" fontId="8" fillId="0" borderId="0" xfId="3" applyFont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7" fillId="0" borderId="5" xfId="1" applyNumberFormat="1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/>
    </xf>
  </cellXfs>
  <cellStyles count="12">
    <cellStyle name="Comma 2" xfId="8" xr:uid="{00000000-0005-0000-0000-000000000000}"/>
    <cellStyle name="Comma 3" xfId="7" xr:uid="{00000000-0005-0000-0000-000001000000}"/>
    <cellStyle name="Currency [0]_Presa_II_2007" xfId="1" xr:uid="{00000000-0005-0000-0000-000002000000}"/>
    <cellStyle name="Normal" xfId="0" builtinId="0"/>
    <cellStyle name="Normal 2" xfId="9" xr:uid="{00000000-0005-0000-0000-000004000000}"/>
    <cellStyle name="Normal 3" xfId="10" xr:uid="{00000000-0005-0000-0000-000005000000}"/>
    <cellStyle name="Normal 4" xfId="6" xr:uid="{00000000-0005-0000-0000-000006000000}"/>
    <cellStyle name="Normal_1asigurare_trIV_2008_modificat" xfId="2" xr:uid="{00000000-0005-0000-0000-000007000000}"/>
    <cellStyle name="Normal_Presa_II_2007" xfId="3" xr:uid="{00000000-0005-0000-0000-000008000000}"/>
    <cellStyle name="Percent" xfId="5" builtinId="5"/>
    <cellStyle name="Percent 2" xfId="11" xr:uid="{00000000-0005-0000-0000-00000A000000}"/>
    <cellStyle name="Обычный_2007 T Cazacu" xfId="4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AL17"/>
  <sheetViews>
    <sheetView tabSelected="1" zoomScale="110" zoomScaleNormal="11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W29" sqref="W29"/>
    </sheetView>
  </sheetViews>
  <sheetFormatPr defaultColWidth="12" defaultRowHeight="10.5" x14ac:dyDescent="0.2"/>
  <cols>
    <col min="1" max="1" customWidth="true" style="4" width="4.28515625" collapsed="false"/>
    <col min="2" max="2" bestFit="true" customWidth="true" style="4" width="32.28515625" collapsed="false"/>
    <col min="3" max="4" bestFit="true" customWidth="true" style="4" width="10.85546875" collapsed="false"/>
    <col min="5" max="5" customWidth="true" style="4" width="10.85546875" collapsed="false"/>
    <col min="6" max="6" bestFit="true" customWidth="true" style="4" width="9.85546875" collapsed="false"/>
    <col min="7" max="7" bestFit="true" customWidth="true" style="4" width="9.5703125" collapsed="false"/>
    <col min="8" max="8" customWidth="true" style="4" width="9.85546875" collapsed="false"/>
    <col min="9" max="9" bestFit="true" customWidth="true" style="4" width="9.5703125" collapsed="false"/>
    <col min="10" max="10" bestFit="true" customWidth="true" style="4" width="8.7109375" collapsed="false"/>
    <col min="11" max="11" bestFit="true" customWidth="true" style="4" width="10.85546875" collapsed="false"/>
    <col min="12" max="12" bestFit="true" customWidth="true" style="4" width="9.5703125" collapsed="false"/>
    <col min="13" max="13" bestFit="true" customWidth="true" style="4" width="7.5703125" collapsed="false"/>
    <col min="14" max="14" bestFit="true" customWidth="true" style="4" width="7.0" collapsed="false"/>
    <col min="15" max="15" bestFit="true" customWidth="true" style="4" width="7.85546875" collapsed="false"/>
    <col min="16" max="16" customWidth="true" style="4" width="6.85546875" collapsed="false"/>
    <col min="17" max="17" bestFit="true" customWidth="true" style="4" width="10.85546875" collapsed="false"/>
    <col min="18" max="18" bestFit="true" customWidth="true" style="4" width="9.85546875" collapsed="false"/>
    <col min="19" max="19" bestFit="true" customWidth="true" style="4" width="10.85546875" collapsed="false"/>
    <col min="20" max="20" customWidth="true" style="4" width="9.140625" collapsed="false"/>
    <col min="21" max="21" customWidth="true" style="4" width="11.140625" collapsed="false"/>
    <col min="22" max="22" bestFit="true" customWidth="true" style="2" width="10.85546875" collapsed="false"/>
    <col min="23" max="23" bestFit="true" customWidth="true" style="2" width="9.85546875" collapsed="false"/>
    <col min="24" max="24" customWidth="true" style="2" width="11.0" collapsed="false"/>
    <col min="25" max="25" bestFit="true" customWidth="true" style="2" width="9.5703125" collapsed="false"/>
    <col min="26" max="26" customWidth="true" style="2" width="9.85546875" collapsed="false"/>
    <col min="27" max="27" bestFit="true" customWidth="true" style="2" width="9.5703125" collapsed="false"/>
    <col min="28" max="28" customWidth="true" style="2" width="10.28515625" collapsed="false"/>
    <col min="29" max="36" customWidth="true" style="2" width="15.0" collapsed="false"/>
    <col min="37" max="37" customWidth="true" style="3" width="58.140625" collapsed="false"/>
    <col min="38" max="16384" style="4" width="12.0" collapsed="false"/>
  </cols>
  <sheetData>
    <row r="1" spans="1:38" ht="0.7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8" ht="36" customHeight="1" x14ac:dyDescent="0.25">
      <c r="A2" s="42" t="s">
        <v>30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18"/>
      <c r="AC2" s="18"/>
      <c r="AD2" s="18"/>
      <c r="AE2" s="18"/>
      <c r="AF2" s="18"/>
      <c r="AG2" s="18"/>
      <c r="AH2" s="18"/>
      <c r="AI2" s="18"/>
      <c r="AJ2" s="18"/>
      <c r="AK2" s="5"/>
    </row>
    <row r="3" spans="1:38" ht="13.5" customHeight="1" x14ac:dyDescent="0.2">
      <c r="S3" s="1"/>
      <c r="T3" s="1"/>
      <c r="AB3" s="1" t="s">
        <v>3</v>
      </c>
    </row>
    <row r="4" spans="1:38" ht="25.5" customHeight="1" x14ac:dyDescent="0.2">
      <c r="A4" s="44" t="s">
        <v>0</v>
      </c>
      <c r="B4" s="44" t="s">
        <v>20</v>
      </c>
      <c r="C4" s="43" t="s">
        <v>28</v>
      </c>
      <c r="D4" s="43"/>
      <c r="E4" s="43" t="s">
        <v>1</v>
      </c>
      <c r="F4" s="43"/>
      <c r="G4" s="44" t="s">
        <v>19</v>
      </c>
      <c r="H4" s="44"/>
      <c r="I4" s="44" t="s">
        <v>29</v>
      </c>
      <c r="J4" s="44"/>
      <c r="K4" s="44" t="s">
        <v>21</v>
      </c>
      <c r="L4" s="44"/>
      <c r="M4" s="45" t="s">
        <v>22</v>
      </c>
      <c r="N4" s="46"/>
      <c r="O4" s="44" t="s">
        <v>23</v>
      </c>
      <c r="P4" s="44"/>
      <c r="Q4" s="43" t="s">
        <v>8</v>
      </c>
      <c r="R4" s="43"/>
      <c r="S4" s="49" t="s">
        <v>24</v>
      </c>
      <c r="T4" s="53"/>
      <c r="U4" s="50"/>
      <c r="V4" s="49" t="s">
        <v>25</v>
      </c>
      <c r="W4" s="53"/>
      <c r="X4" s="50"/>
      <c r="Y4" s="49" t="s">
        <v>26</v>
      </c>
      <c r="Z4" s="50"/>
      <c r="AA4" s="49" t="s">
        <v>27</v>
      </c>
      <c r="AB4" s="50"/>
      <c r="AC4" s="19"/>
      <c r="AD4" s="19"/>
      <c r="AE4" s="19"/>
      <c r="AF4" s="19"/>
      <c r="AG4" s="19"/>
      <c r="AH4" s="19"/>
      <c r="AI4" s="19"/>
      <c r="AJ4" s="19"/>
      <c r="AK4" s="6"/>
    </row>
    <row r="5" spans="1:38" ht="14.25" customHeight="1" x14ac:dyDescent="0.2">
      <c r="A5" s="44"/>
      <c r="B5" s="44"/>
      <c r="C5" s="43"/>
      <c r="D5" s="43"/>
      <c r="E5" s="43"/>
      <c r="F5" s="43"/>
      <c r="G5" s="44"/>
      <c r="H5" s="44"/>
      <c r="I5" s="44"/>
      <c r="J5" s="44"/>
      <c r="K5" s="44"/>
      <c r="L5" s="44"/>
      <c r="M5" s="47"/>
      <c r="N5" s="48"/>
      <c r="O5" s="44"/>
      <c r="P5" s="44"/>
      <c r="Q5" s="43"/>
      <c r="R5" s="43"/>
      <c r="S5" s="51"/>
      <c r="T5" s="54"/>
      <c r="U5" s="52"/>
      <c r="V5" s="51"/>
      <c r="W5" s="54"/>
      <c r="X5" s="52"/>
      <c r="Y5" s="51"/>
      <c r="Z5" s="52"/>
      <c r="AA5" s="51"/>
      <c r="AB5" s="52"/>
      <c r="AC5" s="19"/>
      <c r="AD5" s="19"/>
      <c r="AE5" s="19"/>
      <c r="AF5" s="19"/>
      <c r="AG5" s="19"/>
      <c r="AH5" s="19"/>
      <c r="AI5" s="19"/>
      <c r="AJ5" s="19"/>
      <c r="AK5" s="6"/>
    </row>
    <row r="6" spans="1:38" ht="60" customHeight="1" x14ac:dyDescent="0.2">
      <c r="A6" s="44"/>
      <c r="B6" s="44"/>
      <c r="C6" s="22" t="s">
        <v>5</v>
      </c>
      <c r="D6" s="22" t="s">
        <v>6</v>
      </c>
      <c r="E6" s="22" t="s">
        <v>5</v>
      </c>
      <c r="F6" s="22" t="s">
        <v>6</v>
      </c>
      <c r="G6" s="22" t="s">
        <v>5</v>
      </c>
      <c r="H6" s="22" t="s">
        <v>6</v>
      </c>
      <c r="I6" s="22" t="s">
        <v>5</v>
      </c>
      <c r="J6" s="22" t="s">
        <v>6</v>
      </c>
      <c r="K6" s="22" t="s">
        <v>5</v>
      </c>
      <c r="L6" s="22" t="s">
        <v>6</v>
      </c>
      <c r="M6" s="22" t="s">
        <v>5</v>
      </c>
      <c r="N6" s="22" t="s">
        <v>6</v>
      </c>
      <c r="O6" s="22" t="s">
        <v>5</v>
      </c>
      <c r="P6" s="22" t="s">
        <v>6</v>
      </c>
      <c r="Q6" s="22" t="s">
        <v>5</v>
      </c>
      <c r="R6" s="22" t="s">
        <v>6</v>
      </c>
      <c r="S6" s="22" t="s">
        <v>5</v>
      </c>
      <c r="T6" s="22" t="s">
        <v>6</v>
      </c>
      <c r="U6" s="41" t="s">
        <v>15</v>
      </c>
      <c r="V6" s="22" t="s">
        <v>5</v>
      </c>
      <c r="W6" s="22" t="s">
        <v>6</v>
      </c>
      <c r="X6" s="41" t="s">
        <v>18</v>
      </c>
      <c r="Y6" s="22" t="s">
        <v>5</v>
      </c>
      <c r="Z6" s="22" t="s">
        <v>6</v>
      </c>
      <c r="AA6" s="22" t="s">
        <v>5</v>
      </c>
      <c r="AB6" s="22" t="s">
        <v>6</v>
      </c>
      <c r="AC6" s="19"/>
      <c r="AD6" s="19"/>
      <c r="AE6" s="19"/>
      <c r="AF6" s="19"/>
      <c r="AG6" s="19"/>
      <c r="AH6" s="19"/>
      <c r="AI6" s="19"/>
      <c r="AJ6" s="19"/>
      <c r="AK6" s="6"/>
    </row>
    <row r="7" spans="1:38" s="1" customFormat="1" ht="11.25" customHeight="1" x14ac:dyDescent="0.2">
      <c r="A7" s="9">
        <v>1</v>
      </c>
      <c r="B7" s="9">
        <f>A7+1</f>
        <v>2</v>
      </c>
      <c r="C7" s="9">
        <f>B7+1</f>
        <v>3</v>
      </c>
      <c r="D7" s="9">
        <f t="shared" ref="D7:E7" si="0">C7+1</f>
        <v>4</v>
      </c>
      <c r="E7" s="9">
        <f t="shared" si="0"/>
        <v>5</v>
      </c>
      <c r="F7" s="9">
        <f t="shared" ref="F7" si="1">E7+1</f>
        <v>6</v>
      </c>
      <c r="G7" s="9">
        <f t="shared" ref="G7" si="2">F7+1</f>
        <v>7</v>
      </c>
      <c r="H7" s="9">
        <f t="shared" ref="H7" si="3">G7+1</f>
        <v>8</v>
      </c>
      <c r="I7" s="9">
        <f t="shared" ref="I7" si="4">H7+1</f>
        <v>9</v>
      </c>
      <c r="J7" s="9">
        <f t="shared" ref="J7" si="5">I7+1</f>
        <v>10</v>
      </c>
      <c r="K7" s="9">
        <f t="shared" ref="K7" si="6">J7+1</f>
        <v>11</v>
      </c>
      <c r="L7" s="9">
        <f t="shared" ref="L7" si="7">K7+1</f>
        <v>12</v>
      </c>
      <c r="M7" s="9">
        <f t="shared" ref="M7" si="8">L7+1</f>
        <v>13</v>
      </c>
      <c r="N7" s="9">
        <f t="shared" ref="N7" si="9">M7+1</f>
        <v>14</v>
      </c>
      <c r="O7" s="9">
        <f>N7+1</f>
        <v>15</v>
      </c>
      <c r="P7" s="9">
        <f t="shared" ref="P7:Q7" si="10">O7+1</f>
        <v>16</v>
      </c>
      <c r="Q7" s="9">
        <f t="shared" si="10"/>
        <v>17</v>
      </c>
      <c r="R7" s="9">
        <f t="shared" ref="R7" si="11">Q7+1</f>
        <v>18</v>
      </c>
      <c r="S7" s="9">
        <f t="shared" ref="S7" si="12">R7+1</f>
        <v>19</v>
      </c>
      <c r="T7" s="9">
        <f t="shared" ref="T7" si="13">S7+1</f>
        <v>20</v>
      </c>
      <c r="U7" s="9">
        <f t="shared" ref="U7" si="14">T7+1</f>
        <v>21</v>
      </c>
      <c r="V7" s="9">
        <f t="shared" ref="V7" si="15">U7+1</f>
        <v>22</v>
      </c>
      <c r="W7" s="9">
        <f t="shared" ref="W7" si="16">V7+1</f>
        <v>23</v>
      </c>
      <c r="X7" s="9">
        <f t="shared" ref="X7" si="17">W7+1</f>
        <v>24</v>
      </c>
      <c r="Y7" s="9">
        <f t="shared" ref="Y7" si="18">X7+1</f>
        <v>25</v>
      </c>
      <c r="Z7" s="9">
        <f t="shared" ref="Z7" si="19">Y7+1</f>
        <v>26</v>
      </c>
      <c r="AA7" s="9">
        <f t="shared" ref="AA7" si="20">Z7+1</f>
        <v>27</v>
      </c>
      <c r="AB7" s="9">
        <f t="shared" ref="AB7" si="21">AA7+1</f>
        <v>28</v>
      </c>
      <c r="AK7" s="7"/>
    </row>
    <row r="8" spans="1:38" s="1" customFormat="1" ht="12.75" customHeight="1" x14ac:dyDescent="0.2">
      <c r="A8" s="32">
        <v>1</v>
      </c>
      <c r="B8" s="10" t="s">
        <v>14</v>
      </c>
      <c r="C8" s="12">
        <v>376666477</v>
      </c>
      <c r="D8" s="12"/>
      <c r="E8" s="13">
        <v>124666605</v>
      </c>
      <c r="F8" s="15"/>
      <c r="G8" s="13">
        <v>53067399.320600003</v>
      </c>
      <c r="H8" s="13"/>
      <c r="I8" s="13">
        <v>27251911.424699999</v>
      </c>
      <c r="J8" s="13"/>
      <c r="K8" s="13">
        <v>106631801.31</v>
      </c>
      <c r="L8" s="13"/>
      <c r="M8" s="37">
        <v>200.9365</v>
      </c>
      <c r="N8" s="23"/>
      <c r="O8" s="14">
        <v>3.1084999999999998</v>
      </c>
      <c r="P8" s="14"/>
      <c r="Q8" s="13">
        <v>217510374.19000003</v>
      </c>
      <c r="R8" s="13">
        <v>0</v>
      </c>
      <c r="S8" s="35">
        <v>73226740</v>
      </c>
      <c r="T8" s="35"/>
      <c r="U8" s="13"/>
      <c r="V8" s="13">
        <v>177568648</v>
      </c>
      <c r="W8" s="13"/>
      <c r="X8" s="13">
        <v>0</v>
      </c>
      <c r="Y8" s="13">
        <v>55476171</v>
      </c>
      <c r="Z8" s="13"/>
      <c r="AA8" s="13">
        <v>9671749</v>
      </c>
      <c r="AB8" s="13"/>
      <c r="AC8" s="20"/>
      <c r="AD8" s="20"/>
      <c r="AE8" s="20"/>
      <c r="AF8" s="20"/>
      <c r="AG8" s="20"/>
      <c r="AH8" s="20"/>
      <c r="AI8" s="20"/>
      <c r="AJ8" s="20"/>
      <c r="AK8" s="17"/>
      <c r="AL8" s="8"/>
    </row>
    <row r="9" spans="1:38" s="31" customFormat="1" ht="12.75" customHeight="1" x14ac:dyDescent="0.2">
      <c r="A9" s="33">
        <f t="shared" ref="A9:A16" si="22">1+A8</f>
        <v>2</v>
      </c>
      <c r="B9" s="16" t="s">
        <v>12</v>
      </c>
      <c r="C9" s="24">
        <v>715783831</v>
      </c>
      <c r="D9" s="24"/>
      <c r="E9" s="25">
        <v>287315022</v>
      </c>
      <c r="F9" s="26"/>
      <c r="G9" s="25">
        <v>112654654</v>
      </c>
      <c r="H9" s="25"/>
      <c r="I9" s="25">
        <v>69757245</v>
      </c>
      <c r="J9" s="25"/>
      <c r="K9" s="25">
        <v>229652743</v>
      </c>
      <c r="L9" s="25"/>
      <c r="M9" s="37">
        <v>203.9</v>
      </c>
      <c r="N9" s="27"/>
      <c r="O9" s="40">
        <v>4.4800000000000004</v>
      </c>
      <c r="P9" s="40"/>
      <c r="Q9" s="25">
        <v>377627243</v>
      </c>
      <c r="R9" s="25">
        <v>0</v>
      </c>
      <c r="S9" s="36">
        <v>160858926</v>
      </c>
      <c r="T9" s="36"/>
      <c r="U9" s="25">
        <v>58200</v>
      </c>
      <c r="V9" s="25">
        <v>344533324</v>
      </c>
      <c r="W9" s="25"/>
      <c r="X9" s="25">
        <v>13227144</v>
      </c>
      <c r="Y9" s="25">
        <v>24167613</v>
      </c>
      <c r="Z9" s="25"/>
      <c r="AA9" s="25">
        <v>30016114</v>
      </c>
      <c r="AB9" s="25"/>
      <c r="AC9" s="28"/>
      <c r="AD9" s="28"/>
      <c r="AE9" s="28"/>
      <c r="AF9" s="28"/>
      <c r="AG9" s="28"/>
      <c r="AH9" s="28"/>
      <c r="AI9" s="28"/>
      <c r="AJ9" s="28"/>
      <c r="AK9" s="29"/>
      <c r="AL9" s="30"/>
    </row>
    <row r="10" spans="1:38" s="1" customFormat="1" ht="12.75" customHeight="1" x14ac:dyDescent="0.2">
      <c r="A10" s="32">
        <f t="shared" si="22"/>
        <v>3</v>
      </c>
      <c r="B10" s="10" t="s">
        <v>13</v>
      </c>
      <c r="C10" s="12">
        <v>629754373.97000003</v>
      </c>
      <c r="D10" s="12"/>
      <c r="E10" s="13">
        <v>190150160.71000001</v>
      </c>
      <c r="F10" s="13"/>
      <c r="G10" s="13">
        <v>87666591.578400001</v>
      </c>
      <c r="H10" s="13"/>
      <c r="I10" s="13">
        <v>36395527.873499997</v>
      </c>
      <c r="J10" s="13"/>
      <c r="K10" s="13">
        <v>141964379.0688</v>
      </c>
      <c r="L10" s="13"/>
      <c r="M10" s="37">
        <v>161.9367</v>
      </c>
      <c r="N10" s="23"/>
      <c r="O10" s="14">
        <v>2.7618999999999998</v>
      </c>
      <c r="P10" s="14"/>
      <c r="Q10" s="13">
        <v>360279638.77999997</v>
      </c>
      <c r="R10" s="13">
        <v>0</v>
      </c>
      <c r="S10" s="35">
        <v>126164465.5</v>
      </c>
      <c r="T10" s="35"/>
      <c r="U10" s="13"/>
      <c r="V10" s="13">
        <v>317408552.08999997</v>
      </c>
      <c r="W10" s="13"/>
      <c r="X10" s="13">
        <v>0</v>
      </c>
      <c r="Y10" s="13">
        <v>106258045.34999999</v>
      </c>
      <c r="Z10" s="13"/>
      <c r="AA10" s="13">
        <v>11699553.960000001</v>
      </c>
      <c r="AB10" s="13"/>
      <c r="AC10" s="20"/>
      <c r="AD10" s="20"/>
      <c r="AE10" s="20"/>
      <c r="AF10" s="20"/>
      <c r="AG10" s="20"/>
      <c r="AH10" s="20"/>
      <c r="AI10" s="20"/>
      <c r="AJ10" s="20"/>
      <c r="AK10" s="17"/>
      <c r="AL10" s="8"/>
    </row>
    <row r="11" spans="1:38" s="1" customFormat="1" ht="12.75" customHeight="1" x14ac:dyDescent="0.2">
      <c r="A11" s="32">
        <f t="shared" si="22"/>
        <v>4</v>
      </c>
      <c r="B11" s="10" t="s">
        <v>16</v>
      </c>
      <c r="C11" s="12">
        <v>532576131</v>
      </c>
      <c r="D11" s="12"/>
      <c r="E11" s="13">
        <v>221539191</v>
      </c>
      <c r="F11" s="13"/>
      <c r="G11" s="13">
        <v>97333319.239999995</v>
      </c>
      <c r="H11" s="13"/>
      <c r="I11" s="13">
        <v>50224413.920000002</v>
      </c>
      <c r="J11" s="13"/>
      <c r="K11" s="13">
        <v>174746830.72999999</v>
      </c>
      <c r="L11" s="13"/>
      <c r="M11" s="37">
        <v>179.5</v>
      </c>
      <c r="N11" s="23"/>
      <c r="O11" s="14">
        <v>4.6500000000000004</v>
      </c>
      <c r="P11" s="14"/>
      <c r="Q11" s="13">
        <v>260650393.88</v>
      </c>
      <c r="R11" s="13">
        <v>0</v>
      </c>
      <c r="S11" s="35">
        <v>132147091.46000001</v>
      </c>
      <c r="T11" s="35"/>
      <c r="U11" s="13"/>
      <c r="V11" s="13">
        <v>312704095.42999995</v>
      </c>
      <c r="W11" s="13"/>
      <c r="X11" s="13">
        <v>0</v>
      </c>
      <c r="Y11" s="13">
        <v>51140688.299999997</v>
      </c>
      <c r="Z11" s="13"/>
      <c r="AA11" s="13">
        <v>31904624</v>
      </c>
      <c r="AB11" s="13"/>
      <c r="AC11" s="20"/>
      <c r="AD11" s="20"/>
      <c r="AE11" s="20"/>
      <c r="AF11" s="20"/>
      <c r="AG11" s="20"/>
      <c r="AH11" s="20"/>
      <c r="AI11" s="20"/>
      <c r="AJ11" s="20"/>
      <c r="AK11" s="17"/>
      <c r="AL11" s="8"/>
    </row>
    <row r="12" spans="1:38" s="1" customFormat="1" ht="12.75" customHeight="1" x14ac:dyDescent="0.2">
      <c r="A12" s="32">
        <f t="shared" si="22"/>
        <v>5</v>
      </c>
      <c r="B12" s="10" t="s">
        <v>4</v>
      </c>
      <c r="C12" s="12">
        <v>618916844</v>
      </c>
      <c r="D12" s="12">
        <v>1196833164</v>
      </c>
      <c r="E12" s="13">
        <v>248277706</v>
      </c>
      <c r="F12" s="13">
        <v>239236831</v>
      </c>
      <c r="G12" s="13">
        <v>101894310</v>
      </c>
      <c r="H12" s="13">
        <v>35149858</v>
      </c>
      <c r="I12" s="13">
        <v>55266079</v>
      </c>
      <c r="J12" s="13">
        <v>38767290</v>
      </c>
      <c r="K12" s="13">
        <v>193464763</v>
      </c>
      <c r="L12" s="13">
        <v>269262144</v>
      </c>
      <c r="M12" s="38">
        <v>189.9</v>
      </c>
      <c r="N12" s="38">
        <v>694.6</v>
      </c>
      <c r="O12" s="14">
        <v>3.5913987899492956</v>
      </c>
      <c r="P12" s="14">
        <v>17.372930028912887</v>
      </c>
      <c r="Q12" s="13">
        <v>322385107</v>
      </c>
      <c r="R12" s="13">
        <v>936578678</v>
      </c>
      <c r="S12" s="35">
        <v>154580149</v>
      </c>
      <c r="T12" s="35">
        <v>46811639</v>
      </c>
      <c r="U12" s="13"/>
      <c r="V12" s="13">
        <v>356098446</v>
      </c>
      <c r="W12" s="13">
        <v>74514149</v>
      </c>
      <c r="X12" s="13">
        <v>0</v>
      </c>
      <c r="Y12" s="13">
        <v>34458042</v>
      </c>
      <c r="Z12" s="13">
        <v>1856477</v>
      </c>
      <c r="AA12" s="13">
        <v>13885365</v>
      </c>
      <c r="AB12" s="13">
        <v>25677556</v>
      </c>
      <c r="AC12" s="20"/>
      <c r="AD12" s="20"/>
      <c r="AE12" s="20"/>
      <c r="AF12" s="20"/>
      <c r="AG12" s="20"/>
      <c r="AH12" s="20"/>
      <c r="AI12" s="20"/>
      <c r="AJ12" s="20"/>
      <c r="AK12" s="39"/>
      <c r="AL12" s="8"/>
    </row>
    <row r="13" spans="1:38" s="1" customFormat="1" ht="13.15" customHeight="1" x14ac:dyDescent="0.2">
      <c r="A13" s="32">
        <f t="shared" si="22"/>
        <v>6</v>
      </c>
      <c r="B13" s="11" t="s">
        <v>17</v>
      </c>
      <c r="C13" s="12">
        <v>421745902</v>
      </c>
      <c r="D13" s="12"/>
      <c r="E13" s="13">
        <v>158608787</v>
      </c>
      <c r="F13" s="13"/>
      <c r="G13" s="13">
        <v>60258838.887500003</v>
      </c>
      <c r="H13" s="13"/>
      <c r="I13" s="13">
        <v>24834304</v>
      </c>
      <c r="J13" s="13"/>
      <c r="K13" s="13">
        <v>110882627</v>
      </c>
      <c r="L13" s="13"/>
      <c r="M13" s="37">
        <v>184.01060000000001</v>
      </c>
      <c r="N13" s="23"/>
      <c r="O13" s="14">
        <v>4.9447999999999999</v>
      </c>
      <c r="P13" s="14"/>
      <c r="Q13" s="13">
        <v>202796642</v>
      </c>
      <c r="R13" s="13">
        <v>0</v>
      </c>
      <c r="S13" s="35">
        <v>106443643</v>
      </c>
      <c r="T13" s="35"/>
      <c r="U13" s="13"/>
      <c r="V13" s="13">
        <v>259735089</v>
      </c>
      <c r="W13" s="13"/>
      <c r="X13" s="13">
        <v>0</v>
      </c>
      <c r="Y13" s="13">
        <v>122614133</v>
      </c>
      <c r="Z13" s="13"/>
      <c r="AA13" s="13">
        <v>11902600</v>
      </c>
      <c r="AB13" s="13"/>
      <c r="AC13" s="20"/>
      <c r="AD13" s="20"/>
      <c r="AE13" s="20"/>
      <c r="AF13" s="20"/>
      <c r="AG13" s="20"/>
      <c r="AH13" s="20"/>
      <c r="AI13" s="20"/>
      <c r="AJ13" s="20"/>
      <c r="AK13" s="17"/>
      <c r="AL13" s="8"/>
    </row>
    <row r="14" spans="1:38" s="31" customFormat="1" ht="12.75" customHeight="1" x14ac:dyDescent="0.2">
      <c r="A14" s="33">
        <f t="shared" si="22"/>
        <v>7</v>
      </c>
      <c r="B14" s="16" t="s">
        <v>9</v>
      </c>
      <c r="C14" s="24">
        <v>623659981</v>
      </c>
      <c r="D14" s="24"/>
      <c r="E14" s="25">
        <v>266051133</v>
      </c>
      <c r="F14" s="25"/>
      <c r="G14" s="25">
        <v>97482291.635800004</v>
      </c>
      <c r="H14" s="25"/>
      <c r="I14" s="25">
        <v>56698868.049800001</v>
      </c>
      <c r="J14" s="25"/>
      <c r="K14" s="25">
        <v>159608661</v>
      </c>
      <c r="L14" s="25"/>
      <c r="M14" s="37">
        <v>163.73089999999999</v>
      </c>
      <c r="N14" s="27"/>
      <c r="O14" s="40">
        <v>4.4516</v>
      </c>
      <c r="P14" s="40"/>
      <c r="Q14" s="25">
        <v>323968299.06370729</v>
      </c>
      <c r="R14" s="25">
        <v>0</v>
      </c>
      <c r="S14" s="35">
        <v>130811265</v>
      </c>
      <c r="T14" s="36"/>
      <c r="U14" s="25"/>
      <c r="V14" s="13">
        <v>311525417</v>
      </c>
      <c r="W14" s="25"/>
      <c r="X14" s="25">
        <v>0</v>
      </c>
      <c r="Y14" s="25">
        <v>25470195</v>
      </c>
      <c r="Z14" s="25"/>
      <c r="AA14" s="25">
        <v>-15040312</v>
      </c>
      <c r="AB14" s="25"/>
      <c r="AC14" s="28"/>
      <c r="AD14" s="28"/>
      <c r="AE14" s="28"/>
      <c r="AF14" s="28"/>
      <c r="AG14" s="28"/>
      <c r="AH14" s="28"/>
      <c r="AI14" s="28"/>
      <c r="AJ14" s="28"/>
      <c r="AK14" s="29"/>
      <c r="AL14" s="30"/>
    </row>
    <row r="15" spans="1:38" s="1" customFormat="1" ht="12.75" customHeight="1" x14ac:dyDescent="0.2">
      <c r="A15" s="32">
        <f t="shared" si="22"/>
        <v>8</v>
      </c>
      <c r="B15" s="10" t="s">
        <v>10</v>
      </c>
      <c r="C15" s="12">
        <v>344348829</v>
      </c>
      <c r="D15" s="12"/>
      <c r="E15" s="13">
        <v>110591048</v>
      </c>
      <c r="F15" s="13"/>
      <c r="G15" s="13">
        <v>51265923.689999998</v>
      </c>
      <c r="H15" s="13"/>
      <c r="I15" s="25">
        <v>24834304</v>
      </c>
      <c r="J15" s="13"/>
      <c r="K15" s="13">
        <v>74570748.980000004</v>
      </c>
      <c r="L15" s="13"/>
      <c r="M15" s="37">
        <v>145.5</v>
      </c>
      <c r="N15" s="23"/>
      <c r="O15" s="14">
        <v>1.47</v>
      </c>
      <c r="P15" s="14"/>
      <c r="Q15" s="13">
        <v>200958902.79000002</v>
      </c>
      <c r="R15" s="13">
        <v>0</v>
      </c>
      <c r="S15" s="35">
        <v>64029898</v>
      </c>
      <c r="T15" s="35"/>
      <c r="U15" s="13"/>
      <c r="V15" s="13">
        <v>185842915</v>
      </c>
      <c r="W15" s="13"/>
      <c r="X15" s="13">
        <v>0</v>
      </c>
      <c r="Y15" s="13">
        <v>151263745.58000001</v>
      </c>
      <c r="Z15" s="13"/>
      <c r="AA15" s="13">
        <v>4050002</v>
      </c>
      <c r="AB15" s="13"/>
      <c r="AC15" s="20"/>
      <c r="AD15" s="20"/>
      <c r="AE15" s="20"/>
      <c r="AF15" s="20"/>
      <c r="AG15" s="20"/>
      <c r="AH15" s="20"/>
      <c r="AI15" s="20"/>
      <c r="AJ15" s="20"/>
      <c r="AK15" s="17"/>
      <c r="AL15" s="8"/>
    </row>
    <row r="16" spans="1:38" s="1" customFormat="1" ht="12.75" customHeight="1" x14ac:dyDescent="0.2">
      <c r="A16" s="32">
        <f t="shared" si="22"/>
        <v>9</v>
      </c>
      <c r="B16" s="10" t="s">
        <v>11</v>
      </c>
      <c r="C16" s="12">
        <v>171163791</v>
      </c>
      <c r="D16" s="12"/>
      <c r="E16" s="13">
        <v>74335703</v>
      </c>
      <c r="F16" s="13"/>
      <c r="G16" s="13">
        <v>29272520.73</v>
      </c>
      <c r="H16" s="13"/>
      <c r="I16" s="13">
        <v>24834304</v>
      </c>
      <c r="J16" s="13"/>
      <c r="K16" s="13">
        <v>52055931.869999997</v>
      </c>
      <c r="L16" s="13"/>
      <c r="M16" s="37">
        <v>177.8</v>
      </c>
      <c r="N16" s="23"/>
      <c r="O16" s="14">
        <v>3.36</v>
      </c>
      <c r="P16" s="14"/>
      <c r="Q16" s="13">
        <v>84566902.050774649</v>
      </c>
      <c r="R16" s="13">
        <v>0</v>
      </c>
      <c r="S16" s="35">
        <v>46713151.57</v>
      </c>
      <c r="T16" s="35"/>
      <c r="U16" s="13"/>
      <c r="V16" s="13">
        <v>103974461.12</v>
      </c>
      <c r="W16" s="13"/>
      <c r="X16" s="13">
        <v>0</v>
      </c>
      <c r="Y16" s="13">
        <v>53994453</v>
      </c>
      <c r="Z16" s="13"/>
      <c r="AA16" s="13">
        <v>-2482084</v>
      </c>
      <c r="AB16" s="13"/>
      <c r="AC16" s="20"/>
      <c r="AD16" s="20"/>
      <c r="AE16" s="20"/>
      <c r="AF16" s="20"/>
      <c r="AG16" s="20"/>
      <c r="AH16" s="20"/>
      <c r="AI16" s="20"/>
      <c r="AJ16" s="20"/>
      <c r="AK16" s="17"/>
      <c r="AL16" s="8"/>
    </row>
    <row r="17" spans="1:38" s="1" customFormat="1" ht="15" customHeight="1" x14ac:dyDescent="0.2">
      <c r="A17" s="55" t="s">
        <v>2</v>
      </c>
      <c r="B17" s="55"/>
      <c r="C17" s="34">
        <f>SUM(C8:C16)</f>
        <v>4434616159.9700003</v>
      </c>
      <c r="D17" s="34">
        <f t="shared" ref="D17:H17" si="23">SUM(D8:D16)</f>
        <v>1196833164</v>
      </c>
      <c r="E17" s="34">
        <f t="shared" si="23"/>
        <v>1681535355.71</v>
      </c>
      <c r="F17" s="34">
        <f t="shared" si="23"/>
        <v>239236831</v>
      </c>
      <c r="G17" s="34">
        <f t="shared" si="23"/>
        <v>690895849.08229995</v>
      </c>
      <c r="H17" s="34">
        <f t="shared" si="23"/>
        <v>35149858</v>
      </c>
      <c r="I17" s="34">
        <f>SUM(I8:I16)</f>
        <v>370096957.26799995</v>
      </c>
      <c r="J17" s="34">
        <f>SUM(J8:J16)</f>
        <v>38767290</v>
      </c>
      <c r="K17" s="34">
        <f>SUM(K8:K16)</f>
        <v>1243578485.9587998</v>
      </c>
      <c r="L17" s="34">
        <f>SUM(L8:L16)</f>
        <v>269262144</v>
      </c>
      <c r="M17" s="34" t="s">
        <v>7</v>
      </c>
      <c r="N17" s="34" t="s">
        <v>7</v>
      </c>
      <c r="O17" s="34" t="s">
        <v>7</v>
      </c>
      <c r="P17" s="34" t="s">
        <v>7</v>
      </c>
      <c r="Q17" s="34">
        <f>SUM(Q8:Q16)</f>
        <v>2350743502.7544818</v>
      </c>
      <c r="R17" s="34">
        <f>SUM(R8:R16)</f>
        <v>936578678</v>
      </c>
      <c r="S17" s="34">
        <f>SUM(S8:S16)</f>
        <v>994975329.53000009</v>
      </c>
      <c r="T17" s="34">
        <f>SUM(T8:T16)</f>
        <v>46811639</v>
      </c>
      <c r="U17" s="34">
        <f t="shared" ref="U17:AB17" si="24">SUM(U8:U16)</f>
        <v>58200</v>
      </c>
      <c r="V17" s="34">
        <f t="shared" si="24"/>
        <v>2369390947.6399999</v>
      </c>
      <c r="W17" s="34">
        <f t="shared" si="24"/>
        <v>74514149</v>
      </c>
      <c r="X17" s="34">
        <f t="shared" si="24"/>
        <v>13227144</v>
      </c>
      <c r="Y17" s="34">
        <f t="shared" si="24"/>
        <v>624843086.23000002</v>
      </c>
      <c r="Z17" s="34">
        <f t="shared" si="24"/>
        <v>1856477</v>
      </c>
      <c r="AA17" s="34">
        <f t="shared" si="24"/>
        <v>95607611.960000008</v>
      </c>
      <c r="AB17" s="34">
        <f t="shared" si="24"/>
        <v>25677556</v>
      </c>
      <c r="AC17" s="21"/>
      <c r="AD17" s="21"/>
      <c r="AE17" s="21"/>
      <c r="AF17" s="21"/>
      <c r="AG17" s="21"/>
      <c r="AH17" s="21"/>
      <c r="AI17" s="21"/>
      <c r="AJ17" s="21"/>
      <c r="AK17" s="17"/>
      <c r="AL17" s="8"/>
    </row>
  </sheetData>
  <mergeCells count="16">
    <mergeCell ref="A17:B17"/>
    <mergeCell ref="O4:P5"/>
    <mergeCell ref="A4:A6"/>
    <mergeCell ref="B4:B6"/>
    <mergeCell ref="E4:F5"/>
    <mergeCell ref="I4:J5"/>
    <mergeCell ref="A2:AA2"/>
    <mergeCell ref="Q4:R5"/>
    <mergeCell ref="G4:H5"/>
    <mergeCell ref="K4:L5"/>
    <mergeCell ref="M4:N5"/>
    <mergeCell ref="C4:D5"/>
    <mergeCell ref="Y4:Z5"/>
    <mergeCell ref="AA4:AB5"/>
    <mergeCell ref="S4:U5"/>
    <mergeCell ref="V4:X5"/>
  </mergeCells>
  <phoneticPr fontId="3" type="noConversion"/>
  <pageMargins left="0" right="0" top="0.94488188976377963" bottom="0" header="0" footer="0"/>
  <pageSetup paperSize="9" scale="39" orientation="landscape" r:id="rId1"/>
  <headerFooter alignWithMargins="0">
    <oddHeader><![CDATA[&L&8
&R&"Calibri"&12&K000000 Public&1#_x000D_]]></oddHeader>
    <oddFooter><![CDATA[&L&8
&C_x000D_&1#&"Calibri"&8&K000000 Informaţie Publică – Document creat în cadrul BNM.]]>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generalizare</vt:lpstr>
    </vt:vector>
  </TitlesOfParts>
  <Company>constance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2007-08-02T11:13:11Z</dcterms:created>
  <cp:lastPrinted>2022-02-21T06:12:28Z</cp:lastPrinted>
  <dcterms:modified xsi:type="dcterms:W3CDTF">2025-12-18T11:26:44Z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9bed693d-3f04-414f-8bd2-ea6b15ffa48e</vt:lpwstr>
  </property>
  <property fmtid="{D5CDD505-2E9C-101B-9397-08002B2CF9AE}" pid="3" name="Clasificare">
    <vt:lpwstr>NONE</vt:lpwstr>
  </property>
  <property fmtid="{D5CDD505-2E9C-101B-9397-08002B2CF9AE}" pid="4" name="MSIP_Label_3b98f9fa-866f-4492-8aff-7c726f5dd5b1_Enabled">
    <vt:lpwstr>true</vt:lpwstr>
  </property>
  <property fmtid="{D5CDD505-2E9C-101B-9397-08002B2CF9AE}" pid="5" name="MSIP_Label_3b98f9fa-866f-4492-8aff-7c726f5dd5b1_SetDate">
    <vt:lpwstr>2025-09-19T07:29:21Z</vt:lpwstr>
  </property>
  <property fmtid="{D5CDD505-2E9C-101B-9397-08002B2CF9AE}" pid="6" name="MSIP_Label_3b98f9fa-866f-4492-8aff-7c726f5dd5b1_Method">
    <vt:lpwstr>Privileged</vt:lpwstr>
  </property>
  <property fmtid="{D5CDD505-2E9C-101B-9397-08002B2CF9AE}" pid="7" name="MSIP_Label_3b98f9fa-866f-4492-8aff-7c726f5dd5b1_Name">
    <vt:lpwstr>Public</vt:lpwstr>
  </property>
  <property fmtid="{D5CDD505-2E9C-101B-9397-08002B2CF9AE}" pid="8" name="MSIP_Label_3b98f9fa-866f-4492-8aff-7c726f5dd5b1_SiteId">
    <vt:lpwstr>5887d430-0034-4561-b771-12c77faf2fa0</vt:lpwstr>
  </property>
  <property fmtid="{D5CDD505-2E9C-101B-9397-08002B2CF9AE}" pid="9" name="MSIP_Label_3b98f9fa-866f-4492-8aff-7c726f5dd5b1_ActionId">
    <vt:lpwstr>227577d2-338d-4214-8868-9be6b66075b1</vt:lpwstr>
  </property>
  <property fmtid="{D5CDD505-2E9C-101B-9397-08002B2CF9AE}" pid="10" name="MSIP_Label_3b98f9fa-866f-4492-8aff-7c726f5dd5b1_ContentBits">
    <vt:lpwstr>3</vt:lpwstr>
  </property>
  <property fmtid="{D5CDD505-2E9C-101B-9397-08002B2CF9AE}" pid="11" name="MSIP_Label_3b98f9fa-866f-4492-8aff-7c726f5dd5b1_Tag">
    <vt:lpwstr>10, 0, 1, 1</vt:lpwstr>
  </property>
</Properties>
</file>